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oberSac\Desktop\ACCESO A LA INFORMACION\2021\ART. 10 NUMERAL 28\EXCEL\"/>
    </mc:Choice>
  </mc:AlternateContent>
  <bookViews>
    <workbookView xWindow="0" yWindow="0" windowWidth="20460" windowHeight="7680" activeTab="1"/>
  </bookViews>
  <sheets>
    <sheet name="FEBRERO" sheetId="12" r:id="rId1"/>
    <sheet name="Art.10, No.28 Febrero " sheetId="1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2" l="1"/>
  <c r="D30" i="12"/>
  <c r="C30" i="12"/>
  <c r="B30" i="12"/>
  <c r="E29" i="12"/>
  <c r="E27" i="12"/>
  <c r="E26" i="12"/>
  <c r="E25" i="12" l="1"/>
  <c r="E24" i="12"/>
  <c r="E23" i="12" l="1"/>
  <c r="E21" i="12"/>
  <c r="E22" i="12"/>
  <c r="E20" i="12" l="1"/>
  <c r="E19" i="12"/>
  <c r="E18" i="12" l="1"/>
  <c r="E17" i="12"/>
  <c r="E16" i="12"/>
  <c r="E15" i="12"/>
  <c r="E13" i="12" l="1"/>
  <c r="E12" i="12"/>
  <c r="E11" i="12"/>
  <c r="E10" i="12"/>
  <c r="E9" i="12"/>
  <c r="E8" i="12"/>
  <c r="E7" i="12"/>
  <c r="E6" i="12"/>
  <c r="E5" i="12"/>
  <c r="E4" i="12"/>
  <c r="E3" i="12"/>
  <c r="D37" i="12"/>
  <c r="C37" i="12"/>
  <c r="C38" i="12" s="1"/>
</calcChain>
</file>

<file path=xl/sharedStrings.xml><?xml version="1.0" encoding="utf-8"?>
<sst xmlns="http://schemas.openxmlformats.org/spreadsheetml/2006/main" count="119" uniqueCount="72">
  <si>
    <t>HOMBRE</t>
  </si>
  <si>
    <t>MUJER</t>
  </si>
  <si>
    <t>EDAD</t>
  </si>
  <si>
    <t>No. 
Correlativo</t>
  </si>
  <si>
    <t>HOMBRES</t>
  </si>
  <si>
    <t>MUJERES</t>
  </si>
  <si>
    <t>COMUNIDAD 
LINGÜÍSTICA
1. Kaqchikel
2. Xinca
3. Garífona
4. Ladinos</t>
  </si>
  <si>
    <t xml:space="preserve"> Entre 18 y 30 años      </t>
  </si>
  <si>
    <t xml:space="preserve"> Entre 31 y 45 años      </t>
  </si>
  <si>
    <t xml:space="preserve">3. Entre 46 y 55 años      </t>
  </si>
  <si>
    <t xml:space="preserve">4. Entre 56 y más              </t>
  </si>
  <si>
    <t xml:space="preserve">HOMBRE </t>
  </si>
  <si>
    <t>Kaqchikel</t>
  </si>
  <si>
    <t>Xinca</t>
  </si>
  <si>
    <t>Garífona</t>
  </si>
  <si>
    <t>Ladinos</t>
  </si>
  <si>
    <t>18-30 años</t>
  </si>
  <si>
    <t>31-45 años</t>
  </si>
  <si>
    <t>46-55 años</t>
  </si>
  <si>
    <t>56 y más</t>
  </si>
  <si>
    <t>PUEBLOS</t>
  </si>
  <si>
    <t xml:space="preserve">COMUNIDAD LINGÜÍSICA </t>
  </si>
  <si>
    <t xml:space="preserve">RANGOS DE EDADES </t>
  </si>
  <si>
    <t>MESTIZO</t>
  </si>
  <si>
    <t xml:space="preserve">GARIFUNA </t>
  </si>
  <si>
    <t xml:space="preserve">Numeral 28 Pertenencia Sociolingüística </t>
  </si>
  <si>
    <t>Ladino</t>
  </si>
  <si>
    <t>kaqchikel</t>
  </si>
  <si>
    <t>12 de Enero</t>
  </si>
  <si>
    <t>hombres</t>
  </si>
  <si>
    <t>mujeres</t>
  </si>
  <si>
    <t xml:space="preserve">TOTALES </t>
  </si>
  <si>
    <t>AÑOS</t>
  </si>
  <si>
    <t>MES DE FEBRERO DE 2021</t>
  </si>
  <si>
    <t>Ronald Antonio Chávez Hernández</t>
  </si>
  <si>
    <t>01 de Febrero</t>
  </si>
  <si>
    <t>Rosa Estela Taquez Marroquin de Velásquez</t>
  </si>
  <si>
    <t>Florencio Lazaro Ordoñez</t>
  </si>
  <si>
    <t>María Felícita Lázaro Díaz</t>
  </si>
  <si>
    <t>Antonio Díaz Hernández de Ordóñez</t>
  </si>
  <si>
    <t>Miriam Lyli de los Angeles Quintana Arevalo de A.</t>
  </si>
  <si>
    <t>Silvia Maricela Barillas Vásquez de Cano</t>
  </si>
  <si>
    <t>Miguel Stuardo Gálvez Recio</t>
  </si>
  <si>
    <t>Amparo Ovando Sitamul de Guzmán</t>
  </si>
  <si>
    <t>Jaime Rolando Burrión Chiquito</t>
  </si>
  <si>
    <t>Mario Alberto Guerra Oj.</t>
  </si>
  <si>
    <t>Samuel Adonias Mach Xalin</t>
  </si>
  <si>
    <t>1 de Febrero</t>
  </si>
  <si>
    <t>16 de Febrero</t>
  </si>
  <si>
    <t>Elsa Marina Espino Aguirre de Moreno</t>
  </si>
  <si>
    <t>Joaquín Salazar Martínez</t>
  </si>
  <si>
    <t>Gonzalo Deras Ortega</t>
  </si>
  <si>
    <t>Jorge Manuel Tobar Oseida</t>
  </si>
  <si>
    <t>17 de Febrero</t>
  </si>
  <si>
    <t>Carlos Rodolfo Mendez Farfán</t>
  </si>
  <si>
    <t>Hortencia Angelica Barrios Rodas</t>
  </si>
  <si>
    <t>22 de Febrero</t>
  </si>
  <si>
    <t>Elena Emperatríz Cojolón Sánchez</t>
  </si>
  <si>
    <t>19 de Febrero</t>
  </si>
  <si>
    <t>José Eleodoro Reguán Felipe</t>
  </si>
  <si>
    <t>Carlos Enrique Chávez Obregón</t>
  </si>
  <si>
    <t>23 de Febrero</t>
  </si>
  <si>
    <t>Ermelinda Cataví Alquijay de Carrillo</t>
  </si>
  <si>
    <t>Mariano Obdulio Serrano C.</t>
  </si>
  <si>
    <t>José Oswaldo Patán Petet</t>
  </si>
  <si>
    <t xml:space="preserve">25 de Febrero </t>
  </si>
  <si>
    <t>Delfina de Jesús López Osoy</t>
  </si>
  <si>
    <t>Fidelina Yache Charal</t>
  </si>
  <si>
    <t>Ana Beatriz Sulecio Ovalle</t>
  </si>
  <si>
    <t>4 kaqchikel</t>
  </si>
  <si>
    <t>Total de Usuarios 27</t>
  </si>
  <si>
    <t>Mes de Febrero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</si>
</sst>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4" borderId="1" xfId="0" applyFill="1" applyBorder="1"/>
    <xf numFmtId="0" fontId="0" fillId="2" borderId="1" xfId="0" applyFill="1" applyBorder="1"/>
    <xf numFmtId="0" fontId="0" fillId="5" borderId="1" xfId="0" applyFill="1" applyBorder="1"/>
    <xf numFmtId="0" fontId="0" fillId="0" borderId="0" xfId="0" applyBorder="1" applyAlignment="1"/>
    <xf numFmtId="0" fontId="0" fillId="2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/>
    <xf numFmtId="0" fontId="1" fillId="0" borderId="1" xfId="0" applyFont="1" applyBorder="1" applyAlignment="1">
      <alignment horizontal="center" vertical="center"/>
    </xf>
    <xf numFmtId="14" fontId="6" fillId="0" borderId="0" xfId="0" applyNumberFormat="1" applyFont="1" applyFill="1"/>
    <xf numFmtId="0" fontId="5" fillId="0" borderId="0" xfId="0" applyFont="1" applyAlignment="1">
      <alignment horizontal="center" vertical="center"/>
    </xf>
    <xf numFmtId="17" fontId="2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7" fillId="0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GT" b="1">
                <a:solidFill>
                  <a:sysClr val="windowText" lastClr="000000"/>
                </a:solidFill>
              </a:rPr>
              <a:t>Rangos de Edades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'Art.10, No.28 Febrero '!$B$18:$B$19</c:f>
              <c:strCache>
                <c:ptCount val="2"/>
                <c:pt idx="0">
                  <c:v>RANGOS DE EDADES </c:v>
                </c:pt>
                <c:pt idx="1">
                  <c:v>HOMBRE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'Art.10, No.28 Febrero '!$A$20:$A$23</c:f>
              <c:strCache>
                <c:ptCount val="4"/>
                <c:pt idx="0">
                  <c:v>18-30 años</c:v>
                </c:pt>
                <c:pt idx="1">
                  <c:v>31-45 años</c:v>
                </c:pt>
                <c:pt idx="2">
                  <c:v>46-55 años</c:v>
                </c:pt>
                <c:pt idx="3">
                  <c:v>56 y más</c:v>
                </c:pt>
              </c:strCache>
            </c:strRef>
          </c:cat>
          <c:val>
            <c:numRef>
              <c:f>'Art.10, No.28 Febrero '!$B$20:$B$23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6</c:v>
                </c:pt>
              </c:numCache>
            </c:numRef>
          </c:val>
        </c:ser>
        <c:ser>
          <c:idx val="1"/>
          <c:order val="1"/>
          <c:tx>
            <c:strRef>
              <c:f>'Art.10, No.28 Febrero '!$C$18:$C$19</c:f>
              <c:strCache>
                <c:ptCount val="2"/>
                <c:pt idx="0">
                  <c:v>RANGOS DE EDADES </c:v>
                </c:pt>
                <c:pt idx="1">
                  <c:v>MUJER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'Art.10, No.28 Febrero '!$A$20:$A$23</c:f>
              <c:strCache>
                <c:ptCount val="4"/>
                <c:pt idx="0">
                  <c:v>18-30 años</c:v>
                </c:pt>
                <c:pt idx="1">
                  <c:v>31-45 años</c:v>
                </c:pt>
                <c:pt idx="2">
                  <c:v>46-55 años</c:v>
                </c:pt>
                <c:pt idx="3">
                  <c:v>56 y más</c:v>
                </c:pt>
              </c:strCache>
            </c:strRef>
          </c:cat>
          <c:val>
            <c:numRef>
              <c:f>'Art.10, No.28 Febrero '!$C$20:$C$23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56154856"/>
        <c:axId val="257112408"/>
      </c:barChart>
      <c:catAx>
        <c:axId val="256154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257112408"/>
        <c:crosses val="autoZero"/>
        <c:auto val="1"/>
        <c:lblAlgn val="ctr"/>
        <c:lblOffset val="100"/>
        <c:noMultiLvlLbl val="0"/>
      </c:catAx>
      <c:valAx>
        <c:axId val="257112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256154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GT"/>
              <a:t>Comunidad Lingüística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'Art.10, No.28 Febrero '!$B$7:$B$8</c:f>
              <c:strCache>
                <c:ptCount val="2"/>
                <c:pt idx="0">
                  <c:v>COMUNIDAD LINGÜÍSICA </c:v>
                </c:pt>
                <c:pt idx="1">
                  <c:v>HOMBRE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'Art.10, No.28 Febrero '!$A$9:$A$12</c:f>
              <c:strCache>
                <c:ptCount val="4"/>
                <c:pt idx="0">
                  <c:v>Kaqchikel</c:v>
                </c:pt>
                <c:pt idx="1">
                  <c:v>Xinca</c:v>
                </c:pt>
                <c:pt idx="2">
                  <c:v>Garífona</c:v>
                </c:pt>
                <c:pt idx="3">
                  <c:v>Ladinos</c:v>
                </c:pt>
              </c:strCache>
            </c:strRef>
          </c:cat>
          <c:val>
            <c:numRef>
              <c:f>'Art.10, No.28 Febrero '!$B$9:$B$12</c:f>
              <c:numCache>
                <c:formatCode>General</c:formatCode>
                <c:ptCount val="4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'Art.10, No.28 Febrero '!$C$7:$C$8</c:f>
              <c:strCache>
                <c:ptCount val="2"/>
                <c:pt idx="0">
                  <c:v>COMUNIDAD LINGÜÍSICA </c:v>
                </c:pt>
                <c:pt idx="1">
                  <c:v>MUJER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'Art.10, No.28 Febrero '!$A$9:$A$12</c:f>
              <c:strCache>
                <c:ptCount val="4"/>
                <c:pt idx="0">
                  <c:v>Kaqchikel</c:v>
                </c:pt>
                <c:pt idx="1">
                  <c:v>Xinca</c:v>
                </c:pt>
                <c:pt idx="2">
                  <c:v>Garífona</c:v>
                </c:pt>
                <c:pt idx="3">
                  <c:v>Ladinos</c:v>
                </c:pt>
              </c:strCache>
            </c:strRef>
          </c:cat>
          <c:val>
            <c:numRef>
              <c:f>'Art.10, No.28 Febrero '!$C$9:$C$12</c:f>
              <c:numCache>
                <c:formatCode>General</c:formatCode>
                <c:ptCount val="4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257112800"/>
        <c:axId val="257117504"/>
      </c:barChart>
      <c:catAx>
        <c:axId val="257112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257117504"/>
        <c:crosses val="autoZero"/>
        <c:auto val="1"/>
        <c:lblAlgn val="ctr"/>
        <c:lblOffset val="100"/>
        <c:noMultiLvlLbl val="0"/>
      </c:catAx>
      <c:valAx>
        <c:axId val="257117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257112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GT" b="1">
                <a:solidFill>
                  <a:sysClr val="windowText" lastClr="000000"/>
                </a:solidFill>
              </a:rPr>
              <a:t>Pueblos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'Art.10, No.28 Febrero '!$A$31</c:f>
              <c:strCache>
                <c:ptCount val="1"/>
                <c:pt idx="0">
                  <c:v>MESTIZO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'Art.10, No.28 Febrero '!$B$29:$C$30</c:f>
              <c:strCache>
                <c:ptCount val="2"/>
                <c:pt idx="0">
                  <c:v>HOMBRE </c:v>
                </c:pt>
                <c:pt idx="1">
                  <c:v>MUJER</c:v>
                </c:pt>
              </c:strCache>
            </c:strRef>
          </c:cat>
          <c:val>
            <c:numRef>
              <c:f>'Art.10, No.28 Febrero '!$B$31:$C$31</c:f>
              <c:numCache>
                <c:formatCode>General</c:formatCode>
                <c:ptCount val="2"/>
                <c:pt idx="0">
                  <c:v>14</c:v>
                </c:pt>
                <c:pt idx="1">
                  <c:v>13</c:v>
                </c:pt>
              </c:numCache>
            </c:numRef>
          </c:val>
        </c:ser>
        <c:ser>
          <c:idx val="1"/>
          <c:order val="1"/>
          <c:tx>
            <c:strRef>
              <c:f>'Art.10, No.28 Febrero '!$A$32</c:f>
              <c:strCache>
                <c:ptCount val="1"/>
                <c:pt idx="0">
                  <c:v>GARIFUNA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'Art.10, No.28 Febrero '!$B$29:$C$30</c:f>
              <c:strCache>
                <c:ptCount val="2"/>
                <c:pt idx="0">
                  <c:v>HOMBRE </c:v>
                </c:pt>
                <c:pt idx="1">
                  <c:v>MUJER</c:v>
                </c:pt>
              </c:strCache>
            </c:strRef>
          </c:cat>
          <c:val>
            <c:numRef>
              <c:f>'Art.10, No.28 Febrero '!$B$32:$C$32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57113976"/>
        <c:axId val="257117112"/>
      </c:barChart>
      <c:catAx>
        <c:axId val="257113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257117112"/>
        <c:crosses val="autoZero"/>
        <c:auto val="1"/>
        <c:lblAlgn val="ctr"/>
        <c:lblOffset val="100"/>
        <c:noMultiLvlLbl val="0"/>
      </c:catAx>
      <c:valAx>
        <c:axId val="25711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257113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728662</xdr:colOff>
      <xdr:row>16</xdr:row>
      <xdr:rowOff>142875</xdr:rowOff>
    </xdr:from>
    <xdr:to>
      <xdr:col>8</xdr:col>
      <xdr:colOff>733425</xdr:colOff>
      <xdr:row>24</xdr:row>
      <xdr:rowOff>142875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723901</xdr:colOff>
      <xdr:row>3</xdr:row>
      <xdr:rowOff>228600</xdr:rowOff>
    </xdr:from>
    <xdr:to>
      <xdr:col>8</xdr:col>
      <xdr:colOff>723901</xdr:colOff>
      <xdr:row>14</xdr:row>
      <xdr:rowOff>38100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738187</xdr:colOff>
      <xdr:row>27</xdr:row>
      <xdr:rowOff>4763</xdr:rowOff>
    </xdr:from>
    <xdr:to>
      <xdr:col>8</xdr:col>
      <xdr:colOff>733425</xdr:colOff>
      <xdr:row>35</xdr:row>
      <xdr:rowOff>142874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selection activeCell="F53" sqref="F53"/>
    </sheetView>
  </sheetViews>
  <sheetFormatPr baseColWidth="10" defaultRowHeight="15" x14ac:dyDescent="0.25"/>
  <cols>
    <col min="1" max="1" width="8.85546875" customWidth="1"/>
    <col min="2" max="2" width="8.42578125" style="20" bestFit="1" customWidth="1"/>
    <col min="3" max="3" width="7.7109375" style="4" bestFit="1" customWidth="1"/>
    <col min="4" max="4" width="13" style="2" customWidth="1"/>
    <col min="5" max="5" width="15" style="2" customWidth="1"/>
    <col min="6" max="6" width="15.85546875" style="2" customWidth="1"/>
    <col min="7" max="7" width="31.28515625" customWidth="1"/>
  </cols>
  <sheetData>
    <row r="1" spans="1:8" ht="15.75" x14ac:dyDescent="0.25">
      <c r="A1" s="31" t="s">
        <v>33</v>
      </c>
      <c r="B1" s="31"/>
      <c r="C1" s="31"/>
      <c r="D1" s="31"/>
      <c r="F1"/>
    </row>
    <row r="2" spans="1:8" ht="72.75" customHeight="1" x14ac:dyDescent="0.25">
      <c r="A2" s="8" t="s">
        <v>3</v>
      </c>
      <c r="B2" s="17" t="s">
        <v>4</v>
      </c>
      <c r="C2" s="17" t="s">
        <v>5</v>
      </c>
      <c r="D2" s="9" t="s">
        <v>6</v>
      </c>
      <c r="E2" s="28" t="s">
        <v>32</v>
      </c>
      <c r="F2"/>
    </row>
    <row r="3" spans="1:8" x14ac:dyDescent="0.25">
      <c r="A3" s="25">
        <v>1</v>
      </c>
      <c r="B3" s="26">
        <v>1</v>
      </c>
      <c r="C3" s="26"/>
      <c r="D3" s="25" t="s">
        <v>27</v>
      </c>
      <c r="E3" s="25">
        <f>2021-1983</f>
        <v>38</v>
      </c>
      <c r="F3" s="27" t="s">
        <v>28</v>
      </c>
      <c r="G3" s="27" t="s">
        <v>34</v>
      </c>
      <c r="H3" s="1"/>
    </row>
    <row r="4" spans="1:8" x14ac:dyDescent="0.25">
      <c r="A4" s="25">
        <v>2</v>
      </c>
      <c r="B4" s="26"/>
      <c r="C4" s="26">
        <v>1</v>
      </c>
      <c r="D4" s="25" t="s">
        <v>27</v>
      </c>
      <c r="E4" s="25">
        <f>2021-1946</f>
        <v>75</v>
      </c>
      <c r="F4" s="27" t="s">
        <v>35</v>
      </c>
      <c r="G4" s="27" t="s">
        <v>39</v>
      </c>
    </row>
    <row r="5" spans="1:8" x14ac:dyDescent="0.25">
      <c r="A5" s="25">
        <v>3</v>
      </c>
      <c r="B5" s="26"/>
      <c r="C5" s="26">
        <v>1</v>
      </c>
      <c r="D5" s="25" t="s">
        <v>27</v>
      </c>
      <c r="E5" s="25">
        <f>2021-1951</f>
        <v>70</v>
      </c>
      <c r="F5" s="27" t="s">
        <v>35</v>
      </c>
      <c r="G5" s="27" t="s">
        <v>38</v>
      </c>
    </row>
    <row r="6" spans="1:8" x14ac:dyDescent="0.25">
      <c r="A6" s="25">
        <v>4</v>
      </c>
      <c r="B6" s="26">
        <v>1</v>
      </c>
      <c r="C6" s="26"/>
      <c r="D6" s="25" t="s">
        <v>27</v>
      </c>
      <c r="E6" s="25">
        <f>2021-1949</f>
        <v>72</v>
      </c>
      <c r="F6" s="27" t="s">
        <v>35</v>
      </c>
      <c r="G6" s="27" t="s">
        <v>37</v>
      </c>
    </row>
    <row r="7" spans="1:8" x14ac:dyDescent="0.25">
      <c r="A7" s="25">
        <v>5</v>
      </c>
      <c r="B7" s="26"/>
      <c r="C7" s="26">
        <v>1</v>
      </c>
      <c r="D7" s="25" t="s">
        <v>26</v>
      </c>
      <c r="E7" s="25">
        <f>2021-1969</f>
        <v>52</v>
      </c>
      <c r="F7" s="27" t="s">
        <v>35</v>
      </c>
      <c r="G7" s="27" t="s">
        <v>36</v>
      </c>
    </row>
    <row r="8" spans="1:8" x14ac:dyDescent="0.25">
      <c r="A8" s="25">
        <v>6</v>
      </c>
      <c r="B8" s="26"/>
      <c r="C8" s="26">
        <v>1</v>
      </c>
      <c r="D8" s="25" t="s">
        <v>26</v>
      </c>
      <c r="E8" s="25">
        <f>2021-1952</f>
        <v>69</v>
      </c>
      <c r="F8" s="27" t="s">
        <v>47</v>
      </c>
      <c r="G8" s="27" t="s">
        <v>40</v>
      </c>
    </row>
    <row r="9" spans="1:8" x14ac:dyDescent="0.25">
      <c r="A9" s="25">
        <v>7</v>
      </c>
      <c r="B9" s="26"/>
      <c r="C9" s="26">
        <v>1</v>
      </c>
      <c r="D9" s="25" t="s">
        <v>26</v>
      </c>
      <c r="E9" s="25">
        <f>2021-1975</f>
        <v>46</v>
      </c>
      <c r="F9" s="27" t="s">
        <v>47</v>
      </c>
      <c r="G9" s="27" t="s">
        <v>41</v>
      </c>
    </row>
    <row r="10" spans="1:8" x14ac:dyDescent="0.25">
      <c r="A10" s="25">
        <v>8</v>
      </c>
      <c r="B10" s="26">
        <v>1</v>
      </c>
      <c r="C10" s="26"/>
      <c r="D10" s="25" t="s">
        <v>26</v>
      </c>
      <c r="E10" s="25">
        <f>2021-1968</f>
        <v>53</v>
      </c>
      <c r="F10" s="27" t="s">
        <v>47</v>
      </c>
      <c r="G10" s="27" t="s">
        <v>42</v>
      </c>
    </row>
    <row r="11" spans="1:8" x14ac:dyDescent="0.25">
      <c r="A11" s="25">
        <v>9</v>
      </c>
      <c r="B11" s="26"/>
      <c r="C11" s="26">
        <v>1</v>
      </c>
      <c r="D11" s="25" t="s">
        <v>26</v>
      </c>
      <c r="E11" s="25">
        <f>2021-1963</f>
        <v>58</v>
      </c>
      <c r="F11" s="27" t="s">
        <v>47</v>
      </c>
      <c r="G11" s="27" t="s">
        <v>43</v>
      </c>
    </row>
    <row r="12" spans="1:8" x14ac:dyDescent="0.25">
      <c r="A12" s="25">
        <v>10</v>
      </c>
      <c r="B12" s="26">
        <v>1</v>
      </c>
      <c r="C12" s="26"/>
      <c r="D12" s="25" t="s">
        <v>26</v>
      </c>
      <c r="E12" s="25">
        <f>2021-1963</f>
        <v>58</v>
      </c>
      <c r="F12" s="27" t="s">
        <v>47</v>
      </c>
      <c r="G12" s="27" t="s">
        <v>44</v>
      </c>
    </row>
    <row r="13" spans="1:8" x14ac:dyDescent="0.25">
      <c r="A13" s="25">
        <v>11</v>
      </c>
      <c r="B13" s="26">
        <v>1</v>
      </c>
      <c r="C13" s="26"/>
      <c r="D13" s="25" t="s">
        <v>26</v>
      </c>
      <c r="E13" s="25">
        <f>2021-1990</f>
        <v>31</v>
      </c>
      <c r="F13" s="27" t="s">
        <v>47</v>
      </c>
      <c r="G13" s="27" t="s">
        <v>45</v>
      </c>
    </row>
    <row r="14" spans="1:8" x14ac:dyDescent="0.25">
      <c r="A14" s="25">
        <v>12</v>
      </c>
      <c r="B14" s="26">
        <v>1</v>
      </c>
      <c r="C14" s="26"/>
      <c r="D14" s="25" t="s">
        <v>27</v>
      </c>
      <c r="E14" s="25">
        <f>2021-1986</f>
        <v>35</v>
      </c>
      <c r="F14" s="27" t="s">
        <v>47</v>
      </c>
      <c r="G14" s="27" t="s">
        <v>46</v>
      </c>
    </row>
    <row r="15" spans="1:8" x14ac:dyDescent="0.25">
      <c r="A15" s="25">
        <v>13</v>
      </c>
      <c r="B15" s="26"/>
      <c r="C15" s="26">
        <v>1</v>
      </c>
      <c r="D15" s="25" t="s">
        <v>26</v>
      </c>
      <c r="E15" s="25">
        <f>2021-1955</f>
        <v>66</v>
      </c>
      <c r="F15" s="29" t="s">
        <v>48</v>
      </c>
      <c r="G15" s="27" t="s">
        <v>49</v>
      </c>
    </row>
    <row r="16" spans="1:8" x14ac:dyDescent="0.25">
      <c r="A16" s="25">
        <v>14</v>
      </c>
      <c r="B16" s="26">
        <v>1</v>
      </c>
      <c r="C16" s="26"/>
      <c r="D16" s="25" t="s">
        <v>26</v>
      </c>
      <c r="E16" s="25">
        <f>2021-1968</f>
        <v>53</v>
      </c>
      <c r="F16" s="29" t="s">
        <v>48</v>
      </c>
      <c r="G16" s="27" t="s">
        <v>50</v>
      </c>
    </row>
    <row r="17" spans="1:7" x14ac:dyDescent="0.25">
      <c r="A17" s="25">
        <v>15</v>
      </c>
      <c r="B17" s="26">
        <v>1</v>
      </c>
      <c r="C17" s="26"/>
      <c r="D17" s="25" t="s">
        <v>26</v>
      </c>
      <c r="E17" s="25">
        <f>2021-1973</f>
        <v>48</v>
      </c>
      <c r="F17" s="29" t="s">
        <v>48</v>
      </c>
      <c r="G17" s="27" t="s">
        <v>51</v>
      </c>
    </row>
    <row r="18" spans="1:7" x14ac:dyDescent="0.25">
      <c r="A18" s="25">
        <v>16</v>
      </c>
      <c r="B18" s="26">
        <v>1</v>
      </c>
      <c r="C18" s="26"/>
      <c r="D18" s="25" t="s">
        <v>26</v>
      </c>
      <c r="E18" s="25">
        <f>2021-1965</f>
        <v>56</v>
      </c>
      <c r="F18" s="29" t="s">
        <v>48</v>
      </c>
      <c r="G18" s="27" t="s">
        <v>52</v>
      </c>
    </row>
    <row r="19" spans="1:7" x14ac:dyDescent="0.25">
      <c r="A19" s="25">
        <v>17</v>
      </c>
      <c r="B19" s="26">
        <v>1</v>
      </c>
      <c r="C19" s="26"/>
      <c r="D19" s="25" t="s">
        <v>26</v>
      </c>
      <c r="E19" s="25">
        <f>2021-1950</f>
        <v>71</v>
      </c>
      <c r="F19" s="27" t="s">
        <v>53</v>
      </c>
      <c r="G19" s="27" t="s">
        <v>54</v>
      </c>
    </row>
    <row r="20" spans="1:7" x14ac:dyDescent="0.25">
      <c r="A20" s="25">
        <v>18</v>
      </c>
      <c r="B20" s="26"/>
      <c r="C20" s="26">
        <v>1</v>
      </c>
      <c r="D20" s="25" t="s">
        <v>26</v>
      </c>
      <c r="E20" s="25">
        <f>2021-1954</f>
        <v>67</v>
      </c>
      <c r="F20" s="27" t="s">
        <v>53</v>
      </c>
      <c r="G20" s="27" t="s">
        <v>55</v>
      </c>
    </row>
    <row r="21" spans="1:7" x14ac:dyDescent="0.25">
      <c r="A21" s="25">
        <v>19</v>
      </c>
      <c r="B21" s="26">
        <v>1</v>
      </c>
      <c r="C21" s="26"/>
      <c r="D21" s="25" t="s">
        <v>26</v>
      </c>
      <c r="E21" s="25">
        <f>2021-1974</f>
        <v>47</v>
      </c>
      <c r="F21" s="27" t="s">
        <v>58</v>
      </c>
      <c r="G21" s="27" t="s">
        <v>59</v>
      </c>
    </row>
    <row r="22" spans="1:7" x14ac:dyDescent="0.25">
      <c r="A22" s="25">
        <v>20</v>
      </c>
      <c r="B22" s="26"/>
      <c r="C22" s="26">
        <v>1</v>
      </c>
      <c r="D22" s="25" t="s">
        <v>26</v>
      </c>
      <c r="E22" s="25">
        <f>2021-1964</f>
        <v>57</v>
      </c>
      <c r="F22" s="27" t="s">
        <v>56</v>
      </c>
      <c r="G22" s="27" t="s">
        <v>57</v>
      </c>
    </row>
    <row r="23" spans="1:7" x14ac:dyDescent="0.25">
      <c r="A23" s="25">
        <v>21</v>
      </c>
      <c r="B23" s="26">
        <v>1</v>
      </c>
      <c r="C23" s="26"/>
      <c r="D23" s="25" t="s">
        <v>26</v>
      </c>
      <c r="E23" s="25">
        <f>2021-1959</f>
        <v>62</v>
      </c>
      <c r="F23" s="27" t="s">
        <v>56</v>
      </c>
      <c r="G23" s="27" t="s">
        <v>60</v>
      </c>
    </row>
    <row r="24" spans="1:7" x14ac:dyDescent="0.25">
      <c r="A24" s="25">
        <v>22</v>
      </c>
      <c r="B24" s="26">
        <v>1</v>
      </c>
      <c r="C24" s="26"/>
      <c r="D24" s="25" t="s">
        <v>26</v>
      </c>
      <c r="E24" s="25">
        <f>2021-1949</f>
        <v>72</v>
      </c>
      <c r="F24" s="27" t="s">
        <v>61</v>
      </c>
      <c r="G24" s="27" t="s">
        <v>62</v>
      </c>
    </row>
    <row r="25" spans="1:7" x14ac:dyDescent="0.25">
      <c r="A25" s="25">
        <v>23</v>
      </c>
      <c r="B25" s="26"/>
      <c r="C25" s="26">
        <v>1</v>
      </c>
      <c r="D25" s="25" t="s">
        <v>26</v>
      </c>
      <c r="E25" s="25">
        <f>2021-1949</f>
        <v>72</v>
      </c>
      <c r="F25" s="27" t="s">
        <v>61</v>
      </c>
      <c r="G25" s="27" t="s">
        <v>63</v>
      </c>
    </row>
    <row r="26" spans="1:7" x14ac:dyDescent="0.25">
      <c r="A26" s="25">
        <v>24</v>
      </c>
      <c r="B26" s="26">
        <v>1</v>
      </c>
      <c r="C26" s="26"/>
      <c r="D26" s="25" t="s">
        <v>27</v>
      </c>
      <c r="E26" s="25">
        <f>2021-1965</f>
        <v>56</v>
      </c>
      <c r="F26" s="27" t="s">
        <v>56</v>
      </c>
      <c r="G26" s="27" t="s">
        <v>64</v>
      </c>
    </row>
    <row r="27" spans="1:7" x14ac:dyDescent="0.25">
      <c r="A27" s="25">
        <v>25</v>
      </c>
      <c r="B27" s="26"/>
      <c r="C27" s="26">
        <v>1</v>
      </c>
      <c r="D27" s="25" t="s">
        <v>27</v>
      </c>
      <c r="E27" s="25">
        <f>2021-1955</f>
        <v>66</v>
      </c>
      <c r="F27" s="27" t="s">
        <v>65</v>
      </c>
      <c r="G27" s="27" t="s">
        <v>66</v>
      </c>
    </row>
    <row r="28" spans="1:7" x14ac:dyDescent="0.25">
      <c r="A28" s="25">
        <v>26</v>
      </c>
      <c r="B28" s="26"/>
      <c r="C28" s="26">
        <v>1</v>
      </c>
      <c r="D28" s="25" t="s">
        <v>27</v>
      </c>
      <c r="E28" s="25">
        <v>56</v>
      </c>
      <c r="F28" s="27" t="s">
        <v>65</v>
      </c>
      <c r="G28" s="27" t="s">
        <v>67</v>
      </c>
    </row>
    <row r="29" spans="1:7" x14ac:dyDescent="0.25">
      <c r="A29" s="25">
        <v>27</v>
      </c>
      <c r="B29" s="26"/>
      <c r="C29" s="26">
        <v>1</v>
      </c>
      <c r="D29" s="25" t="s">
        <v>26</v>
      </c>
      <c r="E29" s="25">
        <f>2021-1955</f>
        <v>66</v>
      </c>
      <c r="F29" s="27" t="s">
        <v>65</v>
      </c>
      <c r="G29" s="27" t="s">
        <v>68</v>
      </c>
    </row>
    <row r="30" spans="1:7" ht="15.75" thickBot="1" x14ac:dyDescent="0.3">
      <c r="B30" s="18">
        <f>SUM(B3:B29)</f>
        <v>14</v>
      </c>
      <c r="C30" s="19">
        <f>SUM(C3:C29)</f>
        <v>13</v>
      </c>
      <c r="D30">
        <f>SUM(B30:C30)</f>
        <v>27</v>
      </c>
      <c r="F30"/>
    </row>
    <row r="31" spans="1:7" ht="15.75" thickTop="1" x14ac:dyDescent="0.25">
      <c r="C31" s="20"/>
      <c r="D31"/>
      <c r="F31"/>
    </row>
    <row r="32" spans="1:7" x14ac:dyDescent="0.25">
      <c r="C32" s="20"/>
      <c r="D32"/>
      <c r="F32"/>
    </row>
    <row r="33" spans="1:7" x14ac:dyDescent="0.25">
      <c r="A33" s="1" t="s">
        <v>7</v>
      </c>
      <c r="B33" s="21"/>
      <c r="C33" s="5">
        <v>0</v>
      </c>
      <c r="D33" s="2">
        <v>1</v>
      </c>
      <c r="E33" s="6"/>
      <c r="F33" t="s">
        <v>69</v>
      </c>
      <c r="G33" t="s">
        <v>29</v>
      </c>
    </row>
    <row r="34" spans="1:7" x14ac:dyDescent="0.25">
      <c r="A34" t="s">
        <v>8</v>
      </c>
      <c r="C34" s="4">
        <v>2</v>
      </c>
      <c r="D34" s="2">
        <v>1</v>
      </c>
      <c r="E34" s="6"/>
      <c r="F34" t="s">
        <v>69</v>
      </c>
      <c r="G34" t="s">
        <v>30</v>
      </c>
    </row>
    <row r="35" spans="1:7" x14ac:dyDescent="0.25">
      <c r="A35" t="s">
        <v>9</v>
      </c>
      <c r="C35" s="4">
        <v>2</v>
      </c>
      <c r="D35" s="2">
        <v>5</v>
      </c>
      <c r="E35" s="6"/>
      <c r="F35"/>
    </row>
    <row r="36" spans="1:7" x14ac:dyDescent="0.25">
      <c r="A36" t="s">
        <v>10</v>
      </c>
      <c r="C36" s="4">
        <v>6</v>
      </c>
      <c r="D36" s="2">
        <v>10</v>
      </c>
      <c r="E36" s="6"/>
      <c r="F36"/>
    </row>
    <row r="37" spans="1:7" ht="15.75" thickBot="1" x14ac:dyDescent="0.3">
      <c r="C37" s="22">
        <f>SUM(C33:C36)</f>
        <v>10</v>
      </c>
      <c r="D37" s="3">
        <f>SUM(D33:D36)</f>
        <v>17</v>
      </c>
      <c r="E37" s="7"/>
      <c r="F37"/>
    </row>
    <row r="38" spans="1:7" ht="21.75" thickTop="1" x14ac:dyDescent="0.35">
      <c r="A38" s="32" t="s">
        <v>31</v>
      </c>
      <c r="B38" s="32"/>
      <c r="C38" s="33">
        <f>C37+D37</f>
        <v>27</v>
      </c>
      <c r="D38" s="33"/>
      <c r="F38"/>
    </row>
    <row r="39" spans="1:7" x14ac:dyDescent="0.25">
      <c r="C39" s="20"/>
      <c r="D39"/>
      <c r="F39"/>
    </row>
    <row r="40" spans="1:7" x14ac:dyDescent="0.25">
      <c r="C40" s="20"/>
      <c r="D40"/>
      <c r="F40"/>
    </row>
    <row r="41" spans="1:7" x14ac:dyDescent="0.25">
      <c r="C41" s="20"/>
      <c r="D41"/>
      <c r="F41"/>
    </row>
    <row r="42" spans="1:7" x14ac:dyDescent="0.25">
      <c r="C42" s="20"/>
      <c r="D42"/>
      <c r="F42"/>
    </row>
    <row r="78" spans="1:10" s="2" customFormat="1" x14ac:dyDescent="0.25">
      <c r="A78" s="16"/>
      <c r="B78" s="24"/>
      <c r="C78" s="23"/>
      <c r="G78"/>
      <c r="H78"/>
      <c r="I78"/>
      <c r="J78"/>
    </row>
  </sheetData>
  <mergeCells count="3">
    <mergeCell ref="A1:D1"/>
    <mergeCell ref="A38:B38"/>
    <mergeCell ref="C38:D38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A3" sqref="A3:I3"/>
    </sheetView>
  </sheetViews>
  <sheetFormatPr baseColWidth="10" defaultRowHeight="15" x14ac:dyDescent="0.25"/>
  <sheetData>
    <row r="1" spans="1:9" ht="18.75" x14ac:dyDescent="0.25">
      <c r="A1" s="36" t="s">
        <v>25</v>
      </c>
      <c r="B1" s="36"/>
      <c r="C1" s="36"/>
      <c r="D1" s="36"/>
      <c r="E1" s="36"/>
      <c r="F1" s="36"/>
      <c r="G1" s="36"/>
      <c r="H1" s="36"/>
      <c r="I1" s="36"/>
    </row>
    <row r="2" spans="1:9" ht="18.75" x14ac:dyDescent="0.25">
      <c r="A2" s="36" t="s">
        <v>71</v>
      </c>
      <c r="B2" s="36"/>
      <c r="C2" s="36"/>
      <c r="D2" s="36"/>
      <c r="E2" s="36"/>
      <c r="F2" s="36"/>
      <c r="G2" s="36"/>
      <c r="H2" s="36"/>
      <c r="I2" s="36"/>
    </row>
    <row r="3" spans="1:9" ht="18.75" x14ac:dyDescent="0.25">
      <c r="A3" s="36" t="s">
        <v>70</v>
      </c>
      <c r="B3" s="36"/>
      <c r="C3" s="36"/>
      <c r="D3" s="36"/>
      <c r="E3" s="36"/>
      <c r="F3" s="36"/>
      <c r="G3" s="36"/>
      <c r="H3" s="36"/>
      <c r="I3" s="36"/>
    </row>
    <row r="4" spans="1:9" ht="18.75" x14ac:dyDescent="0.25">
      <c r="A4" s="30"/>
      <c r="B4" s="30"/>
      <c r="C4" s="30"/>
      <c r="D4" s="30"/>
      <c r="E4" s="30"/>
      <c r="F4" s="30"/>
      <c r="G4" s="30"/>
      <c r="H4" s="30"/>
      <c r="I4" s="30"/>
    </row>
    <row r="7" spans="1:9" x14ac:dyDescent="0.25">
      <c r="A7" s="34" t="s">
        <v>21</v>
      </c>
      <c r="B7" s="34"/>
      <c r="C7" s="34"/>
    </row>
    <row r="8" spans="1:9" x14ac:dyDescent="0.25">
      <c r="A8" s="10"/>
      <c r="B8" s="11" t="s">
        <v>11</v>
      </c>
      <c r="C8" s="12" t="s">
        <v>1</v>
      </c>
    </row>
    <row r="9" spans="1:9" x14ac:dyDescent="0.25">
      <c r="A9" s="10" t="s">
        <v>12</v>
      </c>
      <c r="B9" s="11">
        <v>4</v>
      </c>
      <c r="C9" s="12">
        <v>4</v>
      </c>
    </row>
    <row r="10" spans="1:9" x14ac:dyDescent="0.25">
      <c r="A10" s="10" t="s">
        <v>13</v>
      </c>
      <c r="B10" s="11">
        <v>0</v>
      </c>
      <c r="C10" s="12">
        <v>0</v>
      </c>
    </row>
    <row r="11" spans="1:9" x14ac:dyDescent="0.25">
      <c r="A11" s="10" t="s">
        <v>14</v>
      </c>
      <c r="B11" s="11">
        <v>0</v>
      </c>
      <c r="C11" s="12">
        <v>0</v>
      </c>
    </row>
    <row r="12" spans="1:9" x14ac:dyDescent="0.25">
      <c r="A12" s="10" t="s">
        <v>15</v>
      </c>
      <c r="B12" s="11">
        <v>10</v>
      </c>
      <c r="C12" s="12">
        <v>9</v>
      </c>
    </row>
    <row r="18" spans="1:3" x14ac:dyDescent="0.25">
      <c r="A18" s="35" t="s">
        <v>22</v>
      </c>
      <c r="B18" s="35"/>
      <c r="C18" s="35"/>
    </row>
    <row r="19" spans="1:3" x14ac:dyDescent="0.25">
      <c r="A19" s="12" t="s">
        <v>2</v>
      </c>
      <c r="B19" s="10" t="s">
        <v>0</v>
      </c>
      <c r="C19" s="11" t="s">
        <v>1</v>
      </c>
    </row>
    <row r="20" spans="1:3" x14ac:dyDescent="0.25">
      <c r="A20" s="12" t="s">
        <v>16</v>
      </c>
      <c r="B20" s="10">
        <v>0</v>
      </c>
      <c r="C20" s="11">
        <v>1</v>
      </c>
    </row>
    <row r="21" spans="1:3" x14ac:dyDescent="0.25">
      <c r="A21" s="12" t="s">
        <v>17</v>
      </c>
      <c r="B21" s="10">
        <v>2</v>
      </c>
      <c r="C21" s="11">
        <v>1</v>
      </c>
    </row>
    <row r="22" spans="1:3" x14ac:dyDescent="0.25">
      <c r="A22" s="12" t="s">
        <v>18</v>
      </c>
      <c r="B22" s="10">
        <v>2</v>
      </c>
      <c r="C22" s="11">
        <v>5</v>
      </c>
    </row>
    <row r="23" spans="1:3" x14ac:dyDescent="0.25">
      <c r="A23" s="12" t="s">
        <v>19</v>
      </c>
      <c r="B23" s="10">
        <v>6</v>
      </c>
      <c r="C23" s="11">
        <v>10</v>
      </c>
    </row>
    <row r="25" spans="1:3" x14ac:dyDescent="0.25">
      <c r="A25" s="13"/>
      <c r="B25" s="13"/>
      <c r="C25" s="13"/>
    </row>
    <row r="26" spans="1:3" x14ac:dyDescent="0.25">
      <c r="A26" s="13"/>
      <c r="B26" s="13"/>
      <c r="C26" s="13"/>
    </row>
    <row r="27" spans="1:3" x14ac:dyDescent="0.25">
      <c r="A27" s="13"/>
      <c r="B27" s="13"/>
      <c r="C27" s="13"/>
    </row>
    <row r="28" spans="1:3" x14ac:dyDescent="0.25">
      <c r="A28" s="13"/>
      <c r="B28" s="13"/>
      <c r="C28" s="13"/>
    </row>
    <row r="29" spans="1:3" x14ac:dyDescent="0.25">
      <c r="A29" s="35" t="s">
        <v>20</v>
      </c>
      <c r="B29" s="35"/>
      <c r="C29" s="35"/>
    </row>
    <row r="30" spans="1:3" x14ac:dyDescent="0.25">
      <c r="A30" s="10"/>
      <c r="B30" s="11" t="s">
        <v>11</v>
      </c>
      <c r="C30" s="12" t="s">
        <v>1</v>
      </c>
    </row>
    <row r="31" spans="1:3" x14ac:dyDescent="0.25">
      <c r="A31" s="10" t="s">
        <v>23</v>
      </c>
      <c r="B31" s="14">
        <v>14</v>
      </c>
      <c r="C31" s="15">
        <v>13</v>
      </c>
    </row>
    <row r="32" spans="1:3" x14ac:dyDescent="0.25">
      <c r="A32" s="10" t="s">
        <v>24</v>
      </c>
      <c r="B32" s="14">
        <v>0</v>
      </c>
      <c r="C32" s="15">
        <v>0</v>
      </c>
    </row>
  </sheetData>
  <mergeCells count="6">
    <mergeCell ref="A29:C29"/>
    <mergeCell ref="A1:I1"/>
    <mergeCell ref="A2:I2"/>
    <mergeCell ref="A3:I3"/>
    <mergeCell ref="A7:C7"/>
    <mergeCell ref="A18:C18"/>
  </mergeCells>
  <printOptions horizontalCentered="1"/>
  <pageMargins left="0.31496062992125984" right="0.31496062992125984" top="0.74803149606299213" bottom="0.74803149606299213" header="0.31496062992125984" footer="0.31496062992125984"/>
  <pageSetup scale="9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FEBRERO</vt:lpstr>
      <vt:lpstr>Art.10, No.28 Febrero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Nuevo</dc:creator>
  <cp:lastModifiedBy>Usuario de Windows</cp:lastModifiedBy>
  <cp:lastPrinted>2021-03-03T18:53:05Z</cp:lastPrinted>
  <dcterms:created xsi:type="dcterms:W3CDTF">2020-04-22T21:11:32Z</dcterms:created>
  <dcterms:modified xsi:type="dcterms:W3CDTF">2021-03-03T18:54:13Z</dcterms:modified>
</cp:coreProperties>
</file>